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FreeCAD-asm3-Daily-Win64-LibPack-Py3.8-20230131\"/>
    </mc:Choice>
  </mc:AlternateContent>
  <xr:revisionPtr revIDLastSave="0" documentId="8_{8FE9F232-4D0B-4DAE-BCE7-704DED8F76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10" i="1"/>
  <c r="C11" i="1" s="1"/>
  <c r="C17" i="1"/>
  <c r="D39" i="1"/>
  <c r="D37" i="1"/>
  <c r="D36" i="1"/>
  <c r="C26" i="1" l="1"/>
  <c r="C20" i="1"/>
  <c r="C12" i="1"/>
  <c r="C25" i="1"/>
  <c r="C22" i="1"/>
  <c r="C13" i="1"/>
  <c r="C24" i="1"/>
  <c r="C23" i="1"/>
  <c r="C21" i="1"/>
  <c r="C27" i="1"/>
  <c r="C16" i="1"/>
</calcChain>
</file>

<file path=xl/sharedStrings.xml><?xml version="1.0" encoding="utf-8"?>
<sst xmlns="http://schemas.openxmlformats.org/spreadsheetml/2006/main" count="37" uniqueCount="37">
  <si>
    <t>旋转楼梯设计FreeCAD</t>
    <phoneticPr fontId="1" type="noConversion"/>
  </si>
  <si>
    <t>序号</t>
    <phoneticPr fontId="1" type="noConversion"/>
  </si>
  <si>
    <t>名称</t>
    <phoneticPr fontId="1" type="noConversion"/>
  </si>
  <si>
    <t>数值</t>
    <phoneticPr fontId="1" type="noConversion"/>
  </si>
  <si>
    <t>内圆直径</t>
    <phoneticPr fontId="1" type="noConversion"/>
  </si>
  <si>
    <t>外圆直径</t>
    <phoneticPr fontId="1" type="noConversion"/>
  </si>
  <si>
    <t>旋转圈数</t>
    <phoneticPr fontId="1" type="noConversion"/>
  </si>
  <si>
    <t>6.8.5条例规范中每个梯段的踏步数量不应小于3级，且不应大于18级，超出18级的可以做休息平台作为缓冲，此规范主要是对工装项目的规范限制，而在家装设计中通常为了实用和节省空间面积，会和规范有所出入</t>
  </si>
  <si>
    <t>6.8.6条例楼梯平台上部及下部处的净高不应小于2.0m，梯段净高不应小于2.2m</t>
  </si>
  <si>
    <t>6.8.10条例，楼梯踏步高度，高度通常在150-175mm左右，踏步宽高是否符合规范要求；</t>
  </si>
  <si>
    <t>有个经验性验证算法是：楼梯踏步宽度+高度不要超过450mm，大部分是能满足的但不包含全部也有例外。</t>
  </si>
  <si>
    <t>旋转楼梯8大设计要点与工艺节点（dop解读） - 知乎 (zhihu.com)</t>
  </si>
  <si>
    <t>踢脚数量（高度方向等分多少份）</t>
    <phoneticPr fontId="1" type="noConversion"/>
  </si>
  <si>
    <t>层高</t>
    <phoneticPr fontId="1" type="noConversion"/>
  </si>
  <si>
    <t>旋转楼梯的阶梯高度应该在15-18cm，深度为22-27cm；阶梯数为15步左右，如果过高了，可能需要设置楼梯休息平台</t>
  </si>
  <si>
    <t>踏步高复核</t>
    <phoneticPr fontId="1" type="noConversion"/>
  </si>
  <si>
    <t>150~175</t>
    <phoneticPr fontId="1" type="noConversion"/>
  </si>
  <si>
    <t>一个台阶的角度</t>
    <phoneticPr fontId="1" type="noConversion"/>
  </si>
  <si>
    <t>旋转总角度</t>
    <phoneticPr fontId="1" type="noConversion"/>
  </si>
  <si>
    <t>内踏步弧长</t>
    <phoneticPr fontId="1" type="noConversion"/>
  </si>
  <si>
    <t>外踏步弧长</t>
    <phoneticPr fontId="1" type="noConversion"/>
  </si>
  <si>
    <t>关于弧形楼梯，距离扶手中心点250mm处的踏步深度不应小于220mm</t>
    <phoneticPr fontId="1" type="noConversion"/>
  </si>
  <si>
    <t>扶手直径</t>
    <phoneticPr fontId="1" type="noConversion"/>
  </si>
  <si>
    <t>扶手基座宽</t>
    <phoneticPr fontId="1" type="noConversion"/>
  </si>
  <si>
    <t>&gt;220</t>
    <phoneticPr fontId="1" type="noConversion"/>
  </si>
  <si>
    <t>距离扶手中心点250mm处的踏步宽度</t>
    <phoneticPr fontId="1" type="noConversion"/>
  </si>
  <si>
    <t>踏面数量（踢面数量-1）</t>
    <phoneticPr fontId="1" type="noConversion"/>
  </si>
  <si>
    <t>内圆弧中点x坐标</t>
    <phoneticPr fontId="1" type="noConversion"/>
  </si>
  <si>
    <t>内圆弧端点x坐标</t>
    <phoneticPr fontId="1" type="noConversion"/>
  </si>
  <si>
    <t>内圆弧中点y坐标</t>
    <phoneticPr fontId="1" type="noConversion"/>
  </si>
  <si>
    <t>内圆弧端点y坐标</t>
    <phoneticPr fontId="1" type="noConversion"/>
  </si>
  <si>
    <t>外圆弧中点x坐标</t>
    <phoneticPr fontId="1" type="noConversion"/>
  </si>
  <si>
    <t>外圆弧中点y坐标</t>
    <phoneticPr fontId="1" type="noConversion"/>
  </si>
  <si>
    <t>外圆弧端点x坐标</t>
    <phoneticPr fontId="1" type="noConversion"/>
  </si>
  <si>
    <t>外圆弧端点y坐标</t>
    <phoneticPr fontId="1" type="noConversion"/>
  </si>
  <si>
    <t>平台净高复核</t>
    <phoneticPr fontId="1" type="noConversion"/>
  </si>
  <si>
    <t>梯段净高复核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</si>
</sst>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2" formatCode="0.0000"/>
  </numFmts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sz val="11"/>
      <color theme="1"/>
      <name val="宋体"/>
      <family val="3"/>
      <charset val="134"/>
    </font>
    <font>
      <u/>
      <sz val="11"/>
      <color theme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1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82" fontId="3" fillId="2" borderId="1" xfId="0" applyNumberFormat="1" applyFont="1" applyFill="1" applyBorder="1" applyAlignment="1">
      <alignment horizontal="center" vertical="center"/>
    </xf>
    <xf numFmtId="182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82" fontId="3" fillId="0" borderId="1" xfId="0" applyNumberFormat="1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304800</xdr:colOff>
      <xdr:row>5</xdr:row>
      <xdr:rowOff>95250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E79AEE50-CFA0-9C09-1115-6E06E5F1E51C}"/>
            </a:ext>
          </a:extLst>
        </xdr:cNvPr>
        <xdr:cNvSpPr>
          <a:spLocks noChangeAspect="1" noChangeArrowheads="1"/>
        </xdr:cNvSpPr>
      </xdr:nvSpPr>
      <xdr:spPr bwMode="auto">
        <a:xfrm>
          <a:off x="15154275" y="72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9534525</xdr:colOff>
      <xdr:row>4</xdr:row>
      <xdr:rowOff>70343</xdr:rowOff>
    </xdr:from>
    <xdr:to>
      <xdr:col>11</xdr:col>
      <xdr:colOff>609599</xdr:colOff>
      <xdr:row>20</xdr:row>
      <xdr:rowOff>142874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D5C61056-37D9-C3A1-18A4-CB123B3E3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97025" y="794243"/>
          <a:ext cx="4038599" cy="3425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132611</xdr:colOff>
      <xdr:row>30</xdr:row>
      <xdr:rowOff>19050</xdr:rowOff>
    </xdr:from>
    <xdr:to>
      <xdr:col>12</xdr:col>
      <xdr:colOff>209550</xdr:colOff>
      <xdr:row>52</xdr:row>
      <xdr:rowOff>161925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E99F71F0-49C4-AEA3-227D-4AEF99480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72286" y="4181475"/>
          <a:ext cx="4191739" cy="391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187364</xdr:colOff>
      <xdr:row>51</xdr:row>
      <xdr:rowOff>161924</xdr:rowOff>
    </xdr:from>
    <xdr:to>
      <xdr:col>12</xdr:col>
      <xdr:colOff>152400</xdr:colOff>
      <xdr:row>70</xdr:row>
      <xdr:rowOff>152399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9B78F219-E530-5E85-006A-2A694DCFA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7039" y="8124824"/>
          <a:ext cx="4079836" cy="3248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17682</xdr:colOff>
      <xdr:row>70</xdr:row>
      <xdr:rowOff>47624</xdr:rowOff>
    </xdr:from>
    <xdr:to>
      <xdr:col>12</xdr:col>
      <xdr:colOff>76199</xdr:colOff>
      <xdr:row>88</xdr:row>
      <xdr:rowOff>38099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17D4D313-E22A-B0FE-DFA8-DBEF592EE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57357" y="11449049"/>
          <a:ext cx="4173317" cy="3076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7867649</xdr:colOff>
      <xdr:row>87</xdr:row>
      <xdr:rowOff>147819</xdr:rowOff>
    </xdr:from>
    <xdr:to>
      <xdr:col>11</xdr:col>
      <xdr:colOff>666749</xdr:colOff>
      <xdr:row>106</xdr:row>
      <xdr:rowOff>169743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75206981-D24D-5D98-CEDA-546CD19F5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0149" y="14625819"/>
          <a:ext cx="4105275" cy="3279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400050</xdr:colOff>
      <xdr:row>19</xdr:row>
      <xdr:rowOff>47625</xdr:rowOff>
    </xdr:from>
    <xdr:to>
      <xdr:col>6</xdr:col>
      <xdr:colOff>541837</xdr:colOff>
      <xdr:row>52</xdr:row>
      <xdr:rowOff>104023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B61090D3-6BCE-FE00-02D3-630BA3D3D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00600" y="3124200"/>
          <a:ext cx="8704762" cy="60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zhuanlan.zhihu.com/p/6154855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"/>
  <sheetViews>
    <sheetView tabSelected="1" workbookViewId="0">
      <selection activeCell="F15" sqref="F15"/>
    </sheetView>
  </sheetViews>
  <sheetFormatPr defaultRowHeight="13.5" x14ac:dyDescent="0.15"/>
  <cols>
    <col min="1" max="1" width="9" style="1"/>
    <col min="2" max="2" width="33.125" style="1" customWidth="1"/>
    <col min="3" max="3" width="11.625" style="3" customWidth="1"/>
    <col min="4" max="5" width="9" style="1"/>
    <col min="6" max="6" width="103.375" style="1" customWidth="1"/>
    <col min="7" max="16384" width="9" style="1"/>
  </cols>
  <sheetData>
    <row r="1" spans="1:6" x14ac:dyDescent="0.15">
      <c r="F1" s="4" t="s">
        <v>11</v>
      </c>
    </row>
    <row r="2" spans="1:6" ht="28.5" customHeight="1" x14ac:dyDescent="0.15">
      <c r="A2" s="5" t="s">
        <v>0</v>
      </c>
      <c r="B2" s="5"/>
      <c r="D2" s="5"/>
    </row>
    <row r="3" spans="1:6" ht="27" x14ac:dyDescent="0.15">
      <c r="A3" s="6" t="s">
        <v>1</v>
      </c>
      <c r="B3" s="6" t="s">
        <v>2</v>
      </c>
      <c r="C3" s="6" t="s">
        <v>3</v>
      </c>
      <c r="D3" s="6"/>
      <c r="F3" s="7" t="s">
        <v>7</v>
      </c>
    </row>
    <row r="4" spans="1:6" ht="16.5" customHeight="1" x14ac:dyDescent="0.15">
      <c r="A4" s="6">
        <v>1</v>
      </c>
      <c r="B4" s="2" t="s">
        <v>4</v>
      </c>
      <c r="C4" s="6">
        <v>1600</v>
      </c>
      <c r="D4" s="2"/>
      <c r="F4" s="7" t="s">
        <v>8</v>
      </c>
    </row>
    <row r="5" spans="1:6" ht="16.5" customHeight="1" x14ac:dyDescent="0.15">
      <c r="A5" s="6">
        <v>2</v>
      </c>
      <c r="B5" s="2" t="s">
        <v>5</v>
      </c>
      <c r="C5" s="6">
        <v>3600</v>
      </c>
      <c r="D5" s="2"/>
      <c r="F5" s="7" t="s">
        <v>9</v>
      </c>
    </row>
    <row r="6" spans="1:6" ht="16.5" customHeight="1" x14ac:dyDescent="0.15">
      <c r="A6" s="6">
        <v>3</v>
      </c>
      <c r="B6" s="2" t="s">
        <v>13</v>
      </c>
      <c r="C6" s="6">
        <v>3600</v>
      </c>
      <c r="D6" s="2"/>
      <c r="F6" s="7"/>
    </row>
    <row r="7" spans="1:6" ht="16.5" customHeight="1" x14ac:dyDescent="0.15">
      <c r="A7" s="6">
        <v>4</v>
      </c>
      <c r="B7" s="2" t="s">
        <v>18</v>
      </c>
      <c r="C7" s="6">
        <v>252.5</v>
      </c>
      <c r="D7" s="2"/>
      <c r="F7" s="7" t="s">
        <v>10</v>
      </c>
    </row>
    <row r="8" spans="1:6" ht="16.5" customHeight="1" x14ac:dyDescent="0.15">
      <c r="A8" s="6">
        <v>5</v>
      </c>
      <c r="B8" s="2" t="s">
        <v>6</v>
      </c>
      <c r="C8" s="9">
        <f>C7/360</f>
        <v>0.70138888888888884</v>
      </c>
      <c r="D8" s="2"/>
      <c r="F8" s="7" t="s">
        <v>21</v>
      </c>
    </row>
    <row r="9" spans="1:6" ht="16.5" customHeight="1" x14ac:dyDescent="0.15">
      <c r="A9" s="6">
        <v>6</v>
      </c>
      <c r="B9" s="2" t="s">
        <v>12</v>
      </c>
      <c r="C9" s="6">
        <v>23</v>
      </c>
      <c r="D9" s="2"/>
    </row>
    <row r="10" spans="1:6" ht="16.5" customHeight="1" x14ac:dyDescent="0.15">
      <c r="A10" s="6">
        <v>7</v>
      </c>
      <c r="B10" s="2" t="s">
        <v>26</v>
      </c>
      <c r="C10" s="6">
        <f>C9-1</f>
        <v>22</v>
      </c>
      <c r="D10" s="2"/>
    </row>
    <row r="11" spans="1:6" ht="16.5" customHeight="1" x14ac:dyDescent="0.15">
      <c r="A11" s="6">
        <v>8</v>
      </c>
      <c r="B11" s="2" t="s">
        <v>17</v>
      </c>
      <c r="C11" s="8">
        <f>C7/C10</f>
        <v>11.477272727272727</v>
      </c>
      <c r="D11" s="2"/>
      <c r="F11" s="7" t="s">
        <v>14</v>
      </c>
    </row>
    <row r="12" spans="1:6" ht="16.5" customHeight="1" x14ac:dyDescent="0.15">
      <c r="A12" s="6">
        <v>9</v>
      </c>
      <c r="B12" s="2" t="s">
        <v>19</v>
      </c>
      <c r="C12" s="9">
        <f>C11*PI()/360*C4</f>
        <v>160.2529585922066</v>
      </c>
      <c r="D12" s="2"/>
    </row>
    <row r="13" spans="1:6" ht="16.5" customHeight="1" x14ac:dyDescent="0.15">
      <c r="A13" s="6">
        <v>10</v>
      </c>
      <c r="B13" s="2" t="s">
        <v>20</v>
      </c>
      <c r="C13" s="9">
        <f>C11*PI()/360*C5</f>
        <v>360.56915683246484</v>
      </c>
      <c r="D13" s="2"/>
    </row>
    <row r="14" spans="1:6" ht="16.5" customHeight="1" x14ac:dyDescent="0.15">
      <c r="A14" s="6">
        <v>11</v>
      </c>
      <c r="B14" s="2" t="s">
        <v>22</v>
      </c>
      <c r="C14" s="6">
        <v>55</v>
      </c>
      <c r="D14" s="2"/>
    </row>
    <row r="15" spans="1:6" ht="16.5" customHeight="1" x14ac:dyDescent="0.15">
      <c r="A15" s="6">
        <v>12</v>
      </c>
      <c r="B15" s="2" t="s">
        <v>23</v>
      </c>
      <c r="C15" s="6">
        <v>60</v>
      </c>
      <c r="D15" s="2"/>
      <c r="F15" s="7"/>
    </row>
    <row r="16" spans="1:6" ht="16.5" customHeight="1" x14ac:dyDescent="0.15">
      <c r="A16" s="6">
        <v>13</v>
      </c>
      <c r="B16" s="2" t="s">
        <v>25</v>
      </c>
      <c r="C16" s="9">
        <f>(C4+C15/2+250)*SIN(C11*PI()/180/2)*2</f>
        <v>375.96512480260321</v>
      </c>
      <c r="D16" s="2" t="s">
        <v>24</v>
      </c>
      <c r="F16" s="7"/>
    </row>
    <row r="17" spans="1:6" ht="16.5" customHeight="1" x14ac:dyDescent="0.15">
      <c r="A17" s="6">
        <v>14</v>
      </c>
      <c r="B17" s="2" t="s">
        <v>15</v>
      </c>
      <c r="C17" s="8">
        <f>C6/C9</f>
        <v>156.52173913043478</v>
      </c>
      <c r="D17" s="2" t="s">
        <v>16</v>
      </c>
      <c r="F17" s="7"/>
    </row>
    <row r="18" spans="1:6" ht="16.5" customHeight="1" x14ac:dyDescent="0.15">
      <c r="A18" s="6">
        <v>15</v>
      </c>
      <c r="B18" s="10" t="s">
        <v>35</v>
      </c>
      <c r="C18" s="11"/>
      <c r="D18" s="2"/>
      <c r="F18" s="7"/>
    </row>
    <row r="19" spans="1:6" ht="16.5" customHeight="1" x14ac:dyDescent="0.15">
      <c r="A19" s="6">
        <v>16</v>
      </c>
      <c r="B19" s="10" t="s">
        <v>36</v>
      </c>
      <c r="C19" s="11"/>
      <c r="D19" s="2"/>
      <c r="F19" s="7"/>
    </row>
    <row r="20" spans="1:6" ht="16.5" customHeight="1" x14ac:dyDescent="0.15">
      <c r="A20" s="6">
        <v>17</v>
      </c>
      <c r="B20" s="2" t="s">
        <v>27</v>
      </c>
      <c r="C20" s="9">
        <f>C4/2*COS(C11/2*PI()/180)</f>
        <v>795.99069541402446</v>
      </c>
      <c r="D20" s="2"/>
      <c r="F20" s="7"/>
    </row>
    <row r="21" spans="1:6" ht="16.5" customHeight="1" x14ac:dyDescent="0.15">
      <c r="A21" s="6">
        <v>18</v>
      </c>
      <c r="B21" s="2" t="s">
        <v>29</v>
      </c>
      <c r="C21" s="9">
        <f>C4/2*SIN(C11/2*PI()/180)</f>
        <v>79.992579745234721</v>
      </c>
      <c r="D21" s="2"/>
    </row>
    <row r="22" spans="1:6" ht="16.5" customHeight="1" x14ac:dyDescent="0.15">
      <c r="A22" s="6">
        <v>19</v>
      </c>
      <c r="B22" s="2" t="s">
        <v>28</v>
      </c>
      <c r="C22" s="9">
        <f>C4/2*COS(C11*PI()/180)</f>
        <v>784.00296796425573</v>
      </c>
      <c r="D22" s="2"/>
    </row>
    <row r="23" spans="1:6" ht="16.5" customHeight="1" x14ac:dyDescent="0.15">
      <c r="A23" s="6">
        <v>20</v>
      </c>
      <c r="B23" s="2" t="s">
        <v>30</v>
      </c>
      <c r="C23" s="9">
        <f>C4/2*SIN(C11*PI()/180)</f>
        <v>159.183372948428</v>
      </c>
      <c r="D23" s="2"/>
    </row>
    <row r="24" spans="1:6" ht="16.5" customHeight="1" x14ac:dyDescent="0.15">
      <c r="A24" s="6">
        <v>21</v>
      </c>
      <c r="B24" s="2" t="s">
        <v>31</v>
      </c>
      <c r="C24" s="9">
        <f>C5/2*COS(C11/2*PI()/180)</f>
        <v>1790.979064681555</v>
      </c>
      <c r="D24" s="2"/>
    </row>
    <row r="25" spans="1:6" ht="16.5" customHeight="1" x14ac:dyDescent="0.15">
      <c r="A25" s="6">
        <v>22</v>
      </c>
      <c r="B25" s="2" t="s">
        <v>32</v>
      </c>
      <c r="C25" s="9">
        <f>C5/2*SIN(C11/2*PI()/180)</f>
        <v>179.98330442677815</v>
      </c>
      <c r="D25" s="2"/>
    </row>
    <row r="26" spans="1:6" ht="16.5" customHeight="1" x14ac:dyDescent="0.15">
      <c r="A26" s="6">
        <v>23</v>
      </c>
      <c r="B26" s="2" t="s">
        <v>33</v>
      </c>
      <c r="C26" s="9">
        <f>C5/2*COS(C11*PI()/180)</f>
        <v>1764.0066779195754</v>
      </c>
      <c r="D26" s="2"/>
    </row>
    <row r="27" spans="1:6" ht="16.5" customHeight="1" x14ac:dyDescent="0.15">
      <c r="A27" s="6">
        <v>24</v>
      </c>
      <c r="B27" s="2" t="s">
        <v>34</v>
      </c>
      <c r="C27" s="9">
        <f>C5/2*SIN(C11*PI()/180)</f>
        <v>358.16258913396297</v>
      </c>
      <c r="D27" s="2"/>
    </row>
    <row r="36" spans="3:4" x14ac:dyDescent="0.15">
      <c r="C36" s="3">
        <v>0.53333600000000003</v>
      </c>
      <c r="D36" s="1">
        <f>C36/PI()*180</f>
        <v>30.557901862389272</v>
      </c>
    </row>
    <row r="37" spans="3:4" x14ac:dyDescent="0.15">
      <c r="C37" s="3">
        <v>0.75656699999999999</v>
      </c>
      <c r="D37" s="1">
        <f>C37/PI()*180</f>
        <v>43.348096018874152</v>
      </c>
    </row>
    <row r="39" spans="3:4" x14ac:dyDescent="0.15">
      <c r="C39" s="3">
        <v>12</v>
      </c>
      <c r="D39" s="1">
        <f>C39/180*PI()</f>
        <v>0.20943951023931953</v>
      </c>
    </row>
  </sheetData>
  <phoneticPr fontId="1" type="noConversion"/>
  <hyperlinks>
    <hyperlink ref="F1" r:id="rId1" display="https://zhuanlan.zhihu.com/p/615485589" xr:uid="{385D6E5D-4046-43C4-89AC-B5A620A8D463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xc qin</cp:lastModifiedBy>
  <dcterms:created xsi:type="dcterms:W3CDTF">2015-06-05T18:19:34Z</dcterms:created>
  <dcterms:modified xsi:type="dcterms:W3CDTF">2023-09-16T15:27:39Z</dcterms:modified>
</cp:coreProperties>
</file>